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0\1 výzva\"/>
    </mc:Choice>
  </mc:AlternateContent>
  <xr:revisionPtr revIDLastSave="0" documentId="13_ncr:1_{F3A4FCD6-C862-4BBA-B46A-9CF8E792F3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0" i="1"/>
  <c r="P10" i="1"/>
  <c r="T7" i="1"/>
  <c r="S8" i="1"/>
  <c r="S9" i="1" l="1"/>
  <c r="T9" i="1"/>
  <c r="P9" i="1"/>
  <c r="S7" i="1" l="1"/>
  <c r="R13" i="1" s="1"/>
  <c r="P7" i="1"/>
  <c r="Q13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<sst xmlns="http://schemas.openxmlformats.org/spreadsheetml/2006/main" count="54" uniqueCount="47">
  <si>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</si>
  <si>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</si>
  <si>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</si>
  <si>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</si>
  <si>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</si>
  <si>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</si>
  <si>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</si>
  <si>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</si>
  <si>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</si>
  <si>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</si>
  <si>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</si>
  <si>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</si>
  <si>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</si>
  <si>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</si>
  <si>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</si>
  <si>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</si>
  <si>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</si>
  <si>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</si>
  <si>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</si>
  <si>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</si>
  <si>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</si>
  <si>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</si>
  <si>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</si>
  <si>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</si>
  <si>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</si>
  <si>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</si>
  <si>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</si>
  <si>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</si>
  <si>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</si>
  <si>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</si>
  <si>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</si>
  <si>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</si>
  <si>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</si>
  <si>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130 - 2025 </t>
  </si>
  <si>
    <t>Výkonný notebook min. 16" včetně myši</t>
  </si>
  <si>
    <t>Společná faktura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</si>
  <si>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</si>
  <si>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</si>
  <si>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</si>
  <si>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>Záruka na zboží min. 5 let,
servis NBD onsite.</t>
  </si>
  <si>
    <t>Operační systém Windows 11 Pro 64bit, předinstalovaný (nesmí to být licence typu K12 (EDU)).
OS Windows požadujeme z důvodu kompatibility s interními aplikacemi ZČU (Stag, Magion,...).</t>
  </si>
  <si>
    <t>Dokovací stanice (k pol.č. 1)</t>
  </si>
  <si>
    <r>
      <t xml:space="preserve">Procesor s výkonem minimálně 33 000 bodů podle Passmark CPU Mark na adrese http://www.cpubenchmark.net/high_end_cpus.html ze dne 17.7.2025, min. 16 jader.
Paměť min. 32GB DDR5 5600 MHz v dvou slotech.
Grafická karta s výkonem min. 3 100 bodů podle Passmark GPU na adrese https://www.videocardbenchmark.net/high_end_gpus.html ze dne 10.7.2025.
Dual HD IR Webkamera min. 5MP.
Integrovaný mikrofon.
Baterie s prodlouženou dobou výdrže (vícečlánková min. 76Whr s min. 3 letou záruční dobou).
Česká podsvícená klávesnice včetně numerické části odolná proti polití.
Pevný disk min. 1TB NVME SSD.
Display: dotykový antireflexní min. 16" LED s rozlišením min. Full HD (1 920 x 1 080), min. 300Nits.
Minimálně: Wifi min. 6 e, Bluetooth min. v 5.3.
Minimálně: 2x USB-C s thundebolt,  2x USB 3.2, 1x HDMI konektor, 1x sluchátkový konektor.
Integrovaná čtečka identifikačních karet (smart card) a integrovaná čtečka otisku prstů.
Max. hmotnost notebooku 1,77 kg.
Napájecí adaptér min.100W.
Kovové šasi.
Preferujeme stříbrnou barvu.
Záruka min. 5 let s opravou následující pracovní den.
</t>
    </r>
    <r>
      <rPr>
        <b/>
        <sz val="11"/>
        <color theme="1"/>
        <rFont val="Calibri"/>
        <family val="2"/>
        <charset val="238"/>
        <scheme val="minor"/>
      </rPr>
      <t xml:space="preserve">
Součástí je </t>
    </r>
    <r>
      <rPr>
        <sz val="11"/>
        <color theme="1"/>
        <rFont val="Calibri"/>
        <family val="2"/>
        <charset val="238"/>
        <scheme val="minor"/>
      </rPr>
      <t>dále bezdrátová vertikální optická myš pro praváky, citlivost min. 400-4000DPI, min. 6 tlačítek, změna DPI pomocí tlačítka, prodloužená životnost mechanických spínačů, životnost baterie min. 24 měsíců, velikost pro menší a střední ruku.</t>
    </r>
  </si>
  <si>
    <t>Záruka na zboží min. 5 let.</t>
  </si>
  <si>
    <t>Pevný disk</t>
  </si>
  <si>
    <r>
      <t xml:space="preserve">Pevný disk s kapacitou min. 2TB NVME SSD TCL,  
</t>
    </r>
    <r>
      <rPr>
        <b/>
        <sz val="11"/>
        <color theme="1"/>
        <rFont val="Calibri"/>
        <family val="2"/>
        <charset val="238"/>
        <scheme val="minor"/>
      </rPr>
      <t>plně komplatibilní s položkou č. 1</t>
    </r>
    <r>
      <rPr>
        <sz val="11"/>
        <color theme="1"/>
        <rFont val="Calibri"/>
        <family val="2"/>
        <charset val="238"/>
        <scheme val="minor"/>
      </rPr>
      <t>,  
rychlost čtení min. 7250 MB/s, 
rychlost zápisu min. 6300 MB/s, 
životnost min. 1200 TBW.
Záruka min. 5 let.</t>
    </r>
  </si>
  <si>
    <r>
      <rPr>
        <b/>
        <sz val="11"/>
        <color theme="1"/>
        <rFont val="Calibri"/>
        <family val="2"/>
        <charset val="238"/>
        <scheme val="minor"/>
      </rPr>
      <t>Dokovací stanice plně kompatibilní s notebookem v položce č. 1.</t>
    </r>
    <r>
      <rPr>
        <sz val="11"/>
        <color theme="1"/>
        <rFont val="Calibri"/>
        <family val="2"/>
        <charset val="238"/>
        <scheme val="minor"/>
      </rPr>
      <t xml:space="preserve">
Porty min.:
2x USB-C (1x pouze přenos dat a napájení externích zařízení do 15 W, 1x pro připojení k notebooku). 
4x USB 3.0, 
2x DisplayPort min. 1.4, 
1x HDMI 2.0, 
1x kombinovaný konektor sluchátek/mikrofonu, 
1x RJ-45 (Gigabit LAN), 
délka kabelu pro připojení k notebooku min. 100 cm.</t>
    </r>
    <r>
      <rPr>
        <sz val="11"/>
        <color theme="1"/>
        <rFont val="Calibri"/>
        <family val="2"/>
        <charset val="238"/>
        <scheme val="minor"/>
      </rPr>
      <t xml:space="preserve">
Záruka min. 5 let, servis NBD onsite.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</si>
</sst>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20" xfId="0" applyFont="1" applyFill="1" applyBorder="1" applyAlignment="1" applyProtection="1">
      <alignment horizontal="lef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3" borderId="17" xfId="0" applyNumberFormat="1" applyFill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0" borderId="19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F2" zoomScale="59" zoomScaleNormal="59" workbookViewId="0">
      <selection activeCell="R7" sqref="R7:R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2" customWidth="1"/>
    <col min="4" max="4" width="12.28515625" style="75" customWidth="1"/>
    <col min="5" max="5" width="10.5703125" style="20" customWidth="1"/>
    <col min="6" max="6" width="123" style="2" customWidth="1"/>
    <col min="7" max="7" width="35.85546875" style="4" customWidth="1"/>
    <col min="8" max="8" width="28.85546875" style="4" customWidth="1"/>
    <col min="9" max="9" width="20.85546875" style="4" customWidth="1"/>
    <col min="10" max="10" width="16.140625" style="2" customWidth="1"/>
    <col min="11" max="11" width="31.85546875" style="1" hidden="1" customWidth="1"/>
    <col min="12" max="12" width="31" style="1" customWidth="1"/>
    <col min="13" max="13" width="25.7109375" style="1" customWidth="1"/>
    <col min="14" max="14" width="32.85546875" style="4" customWidth="1"/>
    <col min="15" max="15" width="27.28515625" style="4" customWidth="1"/>
    <col min="16" max="16" width="17.7109375" style="4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28515625" style="15" customWidth="1"/>
    <col min="23" max="16384" width="9.140625" style="1"/>
  </cols>
  <sheetData>
    <row r="1" spans="1:22" ht="40.9" customHeight="1" x14ac:dyDescent="0.25">
      <c r="B1" s="116" t="s">
        <v>33</v>
      </c>
      <c r="C1" s="117"/>
      <c r="D1" s="117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118" t="s">
        <v>2</v>
      </c>
      <c r="H5" s="119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13</v>
      </c>
      <c r="D6" s="25" t="s">
        <v>4</v>
      </c>
      <c r="E6" s="25" t="s">
        <v>14</v>
      </c>
      <c r="F6" s="25" t="s">
        <v>15</v>
      </c>
      <c r="G6" s="26" t="s">
        <v>28</v>
      </c>
      <c r="H6" s="27" t="s">
        <v>32</v>
      </c>
      <c r="I6" s="28" t="s">
        <v>16</v>
      </c>
      <c r="J6" s="25" t="s">
        <v>17</v>
      </c>
      <c r="K6" s="25" t="s">
        <v>36</v>
      </c>
      <c r="L6" s="29" t="s">
        <v>18</v>
      </c>
      <c r="M6" s="30" t="s">
        <v>19</v>
      </c>
      <c r="N6" s="29" t="s">
        <v>20</v>
      </c>
      <c r="O6" s="25" t="s">
        <v>26</v>
      </c>
      <c r="P6" s="29" t="s">
        <v>21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22</v>
      </c>
      <c r="V6" s="29" t="s">
        <v>23</v>
      </c>
    </row>
    <row r="7" spans="1:22" ht="371.25" customHeight="1" thickTop="1" x14ac:dyDescent="0.25">
      <c r="A7" s="33"/>
      <c r="B7" s="120">
        <v>1</v>
      </c>
      <c r="C7" s="122" t="s">
        <v>34</v>
      </c>
      <c r="D7" s="124">
        <v>5</v>
      </c>
      <c r="E7" s="126" t="s">
        <v>29</v>
      </c>
      <c r="F7" s="34" t="s">
        <v>42</v>
      </c>
      <c r="G7" s="76"/>
      <c r="H7" s="76"/>
      <c r="I7" s="84" t="s">
        <v>35</v>
      </c>
      <c r="J7" s="86" t="s">
        <v>30</v>
      </c>
      <c r="K7" s="88"/>
      <c r="L7" s="92" t="s">
        <v>39</v>
      </c>
      <c r="M7" s="94" t="s">
        <v>37</v>
      </c>
      <c r="N7" s="94" t="s">
        <v>38</v>
      </c>
      <c r="O7" s="96" t="s">
        <v>31</v>
      </c>
      <c r="P7" s="100">
        <f>D7*Q7</f>
        <v>169000</v>
      </c>
      <c r="Q7" s="98">
        <v>33800</v>
      </c>
      <c r="R7" s="80"/>
      <c r="S7" s="35">
        <f>D7*R7</f>
        <v>0</v>
      </c>
      <c r="T7" s="102" t="str">
        <f>IF(R7+R8, IF(R7+R8&gt;Q7,"NEVYHOVUJE","VYHOVUJE")," ")</f>
        <v xml:space="preserve"> </v>
      </c>
      <c r="U7" s="90"/>
      <c r="V7" s="104" t="s">
        <v>11</v>
      </c>
    </row>
    <row r="8" spans="1:22" ht="65.25" customHeight="1" x14ac:dyDescent="0.25">
      <c r="A8" s="33"/>
      <c r="B8" s="121"/>
      <c r="C8" s="123"/>
      <c r="D8" s="125"/>
      <c r="E8" s="127"/>
      <c r="F8" s="36" t="s">
        <v>40</v>
      </c>
      <c r="G8" s="77"/>
      <c r="H8" s="37" t="s">
        <v>30</v>
      </c>
      <c r="I8" s="84"/>
      <c r="J8" s="86"/>
      <c r="K8" s="88"/>
      <c r="L8" s="93"/>
      <c r="M8" s="94"/>
      <c r="N8" s="94"/>
      <c r="O8" s="96"/>
      <c r="P8" s="101"/>
      <c r="Q8" s="99"/>
      <c r="R8" s="81"/>
      <c r="S8" s="38">
        <f>D7*R8</f>
        <v>0</v>
      </c>
      <c r="T8" s="103"/>
      <c r="U8" s="90"/>
      <c r="V8" s="105"/>
    </row>
    <row r="9" spans="1:22" ht="174" customHeight="1" x14ac:dyDescent="0.25">
      <c r="A9" s="33"/>
      <c r="B9" s="39">
        <v>2</v>
      </c>
      <c r="C9" s="40" t="s">
        <v>41</v>
      </c>
      <c r="D9" s="41">
        <v>6</v>
      </c>
      <c r="E9" s="42" t="s">
        <v>29</v>
      </c>
      <c r="F9" s="43" t="s">
        <v>46</v>
      </c>
      <c r="G9" s="78"/>
      <c r="H9" s="44" t="s">
        <v>30</v>
      </c>
      <c r="I9" s="84"/>
      <c r="J9" s="86"/>
      <c r="K9" s="88"/>
      <c r="L9" s="45" t="s">
        <v>39</v>
      </c>
      <c r="M9" s="94"/>
      <c r="N9" s="94"/>
      <c r="O9" s="96"/>
      <c r="P9" s="46">
        <f>D9*Q9</f>
        <v>16800</v>
      </c>
      <c r="Q9" s="47">
        <v>2800</v>
      </c>
      <c r="R9" s="82"/>
      <c r="S9" s="48">
        <f>D9*R9</f>
        <v>0</v>
      </c>
      <c r="T9" s="49" t="str">
        <f t="shared" ref="T9" si="0">IF(ISNUMBER(R9), IF(R9&gt;Q9,"NEVYHOVUJE","VYHOVUJE")," ")</f>
        <v xml:space="preserve"> </v>
      </c>
      <c r="U9" s="90"/>
      <c r="V9" s="105" t="s">
        <v>12</v>
      </c>
    </row>
    <row r="10" spans="1:22" ht="119.25" customHeight="1" thickBot="1" x14ac:dyDescent="0.3">
      <c r="A10" s="33"/>
      <c r="B10" s="50">
        <v>3</v>
      </c>
      <c r="C10" s="51" t="s">
        <v>44</v>
      </c>
      <c r="D10" s="52">
        <v>1</v>
      </c>
      <c r="E10" s="53" t="s">
        <v>29</v>
      </c>
      <c r="F10" s="54" t="s">
        <v>45</v>
      </c>
      <c r="G10" s="79"/>
      <c r="H10" s="55" t="s">
        <v>30</v>
      </c>
      <c r="I10" s="85"/>
      <c r="J10" s="87"/>
      <c r="K10" s="89"/>
      <c r="L10" s="56" t="s">
        <v>43</v>
      </c>
      <c r="M10" s="95"/>
      <c r="N10" s="95"/>
      <c r="O10" s="97"/>
      <c r="P10" s="57">
        <f>D10*Q10</f>
        <v>2650</v>
      </c>
      <c r="Q10" s="58">
        <v>2650</v>
      </c>
      <c r="R10" s="83"/>
      <c r="S10" s="59">
        <f>D10*R10</f>
        <v>0</v>
      </c>
      <c r="T10" s="60" t="str">
        <f t="shared" ref="T10" si="1">IF(ISNUMBER(R10), IF(R10&gt;Q10,"NEVYHOVUJE","VYHOVUJE")," ")</f>
        <v xml:space="preserve"> </v>
      </c>
      <c r="U10" s="91"/>
      <c r="V10" s="106"/>
    </row>
    <row r="11" spans="1:22" ht="17.45" customHeight="1" thickTop="1" thickBot="1" x14ac:dyDescent="0.3">
      <c r="B11" s="61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14" t="s">
        <v>25</v>
      </c>
      <c r="C12" s="114"/>
      <c r="D12" s="114"/>
      <c r="E12" s="114"/>
      <c r="F12" s="114"/>
      <c r="G12" s="114"/>
      <c r="H12" s="62"/>
      <c r="I12" s="62"/>
      <c r="J12" s="63"/>
      <c r="K12" s="63"/>
      <c r="L12" s="23"/>
      <c r="M12" s="23"/>
      <c r="N12" s="23"/>
      <c r="O12" s="64"/>
      <c r="P12" s="64"/>
      <c r="Q12" s="65" t="s">
        <v>9</v>
      </c>
      <c r="R12" s="111" t="s">
        <v>10</v>
      </c>
      <c r="S12" s="112"/>
      <c r="T12" s="113"/>
      <c r="U12" s="66"/>
      <c r="V12" s="67"/>
    </row>
    <row r="13" spans="1:22" ht="50.45" customHeight="1" thickTop="1" thickBot="1" x14ac:dyDescent="0.3">
      <c r="B13" s="115" t="s">
        <v>24</v>
      </c>
      <c r="C13" s="115"/>
      <c r="D13" s="115"/>
      <c r="E13" s="115"/>
      <c r="F13" s="115"/>
      <c r="G13" s="115"/>
      <c r="H13" s="115"/>
      <c r="I13" s="68"/>
      <c r="L13" s="5"/>
      <c r="M13" s="5"/>
      <c r="N13" s="5"/>
      <c r="O13" s="69"/>
      <c r="P13" s="69"/>
      <c r="Q13" s="70">
        <f>SUM(P7:P10)</f>
        <v>188450</v>
      </c>
      <c r="R13" s="108">
        <f>SUM(S7:S10)</f>
        <v>0</v>
      </c>
      <c r="S13" s="109"/>
      <c r="T13" s="110"/>
    </row>
    <row r="14" spans="1:22" ht="15.75" thickTop="1" x14ac:dyDescent="0.25">
      <c r="B14" s="107" t="s">
        <v>27</v>
      </c>
      <c r="C14" s="107"/>
      <c r="D14" s="107"/>
      <c r="E14" s="107"/>
      <c r="F14" s="107"/>
      <c r="G14" s="107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71"/>
      <c r="C15" s="71"/>
      <c r="D15" s="71"/>
      <c r="E15" s="71"/>
      <c r="F15" s="71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x14ac:dyDescent="0.25">
      <c r="B16" s="71"/>
      <c r="C16" s="71"/>
      <c r="D16" s="71"/>
      <c r="E16" s="71"/>
      <c r="F16" s="71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2:19" x14ac:dyDescent="0.25">
      <c r="B17" s="72"/>
      <c r="C17" s="73"/>
      <c r="D17" s="73"/>
      <c r="E17" s="73"/>
      <c r="F17" s="73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2:19" ht="19.899999999999999" customHeight="1" x14ac:dyDescent="0.25">
      <c r="C18" s="63"/>
      <c r="D18" s="74"/>
      <c r="E18" s="63"/>
      <c r="F18" s="63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2:19" ht="19.899999999999999" customHeight="1" x14ac:dyDescent="0.25">
      <c r="C19" s="63"/>
      <c r="D19" s="74"/>
      <c r="E19" s="63"/>
      <c r="F19" s="63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2:19" ht="19.899999999999999" customHeight="1" x14ac:dyDescent="0.25">
      <c r="C20" s="63"/>
      <c r="D20" s="74"/>
      <c r="E20" s="63"/>
      <c r="F20" s="63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2:19" ht="19.899999999999999" customHeight="1" x14ac:dyDescent="0.25">
      <c r="C21" s="63"/>
      <c r="D21" s="74"/>
      <c r="E21" s="63"/>
      <c r="F21" s="63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2:19" ht="19.899999999999999" customHeight="1" x14ac:dyDescent="0.25">
      <c r="C22" s="63"/>
      <c r="D22" s="74"/>
      <c r="E22" s="63"/>
      <c r="F22" s="63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2:19" ht="19.899999999999999" customHeight="1" x14ac:dyDescent="0.25">
      <c r="C23" s="63"/>
      <c r="D23" s="74"/>
      <c r="E23" s="63"/>
      <c r="F23" s="63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2:19" ht="19.899999999999999" customHeight="1" x14ac:dyDescent="0.25">
      <c r="C24" s="63"/>
      <c r="D24" s="74"/>
      <c r="E24" s="63"/>
      <c r="F24" s="63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2:19" ht="19.899999999999999" customHeight="1" x14ac:dyDescent="0.25">
      <c r="C25" s="63"/>
      <c r="D25" s="74"/>
      <c r="E25" s="63"/>
      <c r="F25" s="63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2:19" ht="19.899999999999999" customHeight="1" x14ac:dyDescent="0.25">
      <c r="C26" s="63"/>
      <c r="D26" s="74"/>
      <c r="E26" s="63"/>
      <c r="F26" s="63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2:19" ht="19.899999999999999" customHeight="1" x14ac:dyDescent="0.25">
      <c r="C27" s="63"/>
      <c r="D27" s="74"/>
      <c r="E27" s="63"/>
      <c r="F27" s="63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2:19" ht="19.899999999999999" customHeight="1" x14ac:dyDescent="0.25">
      <c r="C28" s="63"/>
      <c r="D28" s="74"/>
      <c r="E28" s="63"/>
      <c r="F28" s="63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2:19" ht="19.899999999999999" customHeight="1" x14ac:dyDescent="0.25">
      <c r="C29" s="63"/>
      <c r="D29" s="74"/>
      <c r="E29" s="63"/>
      <c r="F29" s="63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2:19" ht="19.899999999999999" customHeight="1" x14ac:dyDescent="0.25">
      <c r="C30" s="63"/>
      <c r="D30" s="74"/>
      <c r="E30" s="63"/>
      <c r="F30" s="63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2:19" ht="19.899999999999999" customHeight="1" x14ac:dyDescent="0.25">
      <c r="C31" s="63"/>
      <c r="D31" s="74"/>
      <c r="E31" s="63"/>
      <c r="F31" s="63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2:19" ht="19.899999999999999" customHeight="1" x14ac:dyDescent="0.25">
      <c r="C32" s="63"/>
      <c r="D32" s="74"/>
      <c r="E32" s="63"/>
      <c r="F32" s="63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63"/>
      <c r="D33" s="74"/>
      <c r="E33" s="63"/>
      <c r="F33" s="63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63"/>
      <c r="D34" s="74"/>
      <c r="E34" s="63"/>
      <c r="F34" s="63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63"/>
      <c r="D35" s="74"/>
      <c r="E35" s="63"/>
      <c r="F35" s="63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63"/>
      <c r="D36" s="74"/>
      <c r="E36" s="63"/>
      <c r="F36" s="63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63"/>
      <c r="D37" s="74"/>
      <c r="E37" s="63"/>
      <c r="F37" s="63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63"/>
      <c r="D38" s="74"/>
      <c r="E38" s="63"/>
      <c r="F38" s="63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63"/>
      <c r="D39" s="74"/>
      <c r="E39" s="63"/>
      <c r="F39" s="63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63"/>
      <c r="D40" s="74"/>
      <c r="E40" s="63"/>
      <c r="F40" s="63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63"/>
      <c r="D41" s="74"/>
      <c r="E41" s="63"/>
      <c r="F41" s="63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63"/>
      <c r="D42" s="74"/>
      <c r="E42" s="63"/>
      <c r="F42" s="63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63"/>
      <c r="D43" s="74"/>
      <c r="E43" s="63"/>
      <c r="F43" s="63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63"/>
      <c r="D44" s="74"/>
      <c r="E44" s="63"/>
      <c r="F44" s="63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63"/>
      <c r="D45" s="74"/>
      <c r="E45" s="63"/>
      <c r="F45" s="63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63"/>
      <c r="D46" s="74"/>
      <c r="E46" s="63"/>
      <c r="F46" s="63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63"/>
      <c r="D47" s="74"/>
      <c r="E47" s="63"/>
      <c r="F47" s="63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63"/>
      <c r="D48" s="74"/>
      <c r="E48" s="63"/>
      <c r="F48" s="63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63"/>
      <c r="D49" s="74"/>
      <c r="E49" s="63"/>
      <c r="F49" s="63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63"/>
      <c r="D50" s="74"/>
      <c r="E50" s="63"/>
      <c r="F50" s="63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63"/>
      <c r="D51" s="74"/>
      <c r="E51" s="63"/>
      <c r="F51" s="63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63"/>
      <c r="D52" s="74"/>
      <c r="E52" s="63"/>
      <c r="F52" s="63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63"/>
      <c r="D53" s="74"/>
      <c r="E53" s="63"/>
      <c r="F53" s="63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63"/>
      <c r="D54" s="74"/>
      <c r="E54" s="63"/>
      <c r="F54" s="63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63"/>
      <c r="D55" s="74"/>
      <c r="E55" s="63"/>
      <c r="F55" s="63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63"/>
      <c r="D56" s="74"/>
      <c r="E56" s="63"/>
      <c r="F56" s="63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63"/>
      <c r="D57" s="74"/>
      <c r="E57" s="63"/>
      <c r="F57" s="63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63"/>
      <c r="D58" s="74"/>
      <c r="E58" s="63"/>
      <c r="F58" s="63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63"/>
      <c r="D59" s="74"/>
      <c r="E59" s="63"/>
      <c r="F59" s="63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63"/>
      <c r="D60" s="74"/>
      <c r="E60" s="63"/>
      <c r="F60" s="63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63"/>
      <c r="D61" s="74"/>
      <c r="E61" s="63"/>
      <c r="F61" s="63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63"/>
      <c r="D62" s="74"/>
      <c r="E62" s="63"/>
      <c r="F62" s="63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63"/>
      <c r="D63" s="74"/>
      <c r="E63" s="63"/>
      <c r="F63" s="63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63"/>
      <c r="D64" s="74"/>
      <c r="E64" s="63"/>
      <c r="F64" s="63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63"/>
      <c r="D65" s="74"/>
      <c r="E65" s="63"/>
      <c r="F65" s="63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63"/>
      <c r="D66" s="74"/>
      <c r="E66" s="63"/>
      <c r="F66" s="63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63"/>
      <c r="D67" s="74"/>
      <c r="E67" s="63"/>
      <c r="F67" s="63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63"/>
      <c r="D68" s="74"/>
      <c r="E68" s="63"/>
      <c r="F68" s="63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63"/>
      <c r="D69" s="74"/>
      <c r="E69" s="63"/>
      <c r="F69" s="63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63"/>
      <c r="D70" s="74"/>
      <c r="E70" s="63"/>
      <c r="F70" s="63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63"/>
      <c r="D71" s="74"/>
      <c r="E71" s="63"/>
      <c r="F71" s="63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63"/>
      <c r="D72" s="74"/>
      <c r="E72" s="63"/>
      <c r="F72" s="63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63"/>
      <c r="D73" s="74"/>
      <c r="E73" s="63"/>
      <c r="F73" s="63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63"/>
      <c r="D74" s="74"/>
      <c r="E74" s="63"/>
      <c r="F74" s="63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63"/>
      <c r="D75" s="74"/>
      <c r="E75" s="63"/>
      <c r="F75" s="63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63"/>
      <c r="D76" s="74"/>
      <c r="E76" s="63"/>
      <c r="F76" s="63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63"/>
      <c r="D77" s="74"/>
      <c r="E77" s="63"/>
      <c r="F77" s="63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63"/>
      <c r="D78" s="74"/>
      <c r="E78" s="63"/>
      <c r="F78" s="63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63"/>
      <c r="D79" s="74"/>
      <c r="E79" s="63"/>
      <c r="F79" s="63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63"/>
      <c r="D80" s="74"/>
      <c r="E80" s="63"/>
      <c r="F80" s="63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63"/>
      <c r="D81" s="74"/>
      <c r="E81" s="63"/>
      <c r="F81" s="63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63"/>
      <c r="D82" s="74"/>
      <c r="E82" s="63"/>
      <c r="F82" s="63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63"/>
      <c r="D83" s="74"/>
      <c r="E83" s="63"/>
      <c r="F83" s="63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63"/>
      <c r="D84" s="74"/>
      <c r="E84" s="63"/>
      <c r="F84" s="63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63"/>
      <c r="D85" s="74"/>
      <c r="E85" s="63"/>
      <c r="F85" s="63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63"/>
      <c r="D86" s="74"/>
      <c r="E86" s="63"/>
      <c r="F86" s="63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63"/>
      <c r="D87" s="74"/>
      <c r="E87" s="63"/>
      <c r="F87" s="63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63"/>
      <c r="D88" s="74"/>
      <c r="E88" s="63"/>
      <c r="F88" s="63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63"/>
      <c r="D89" s="74"/>
      <c r="E89" s="63"/>
      <c r="F89" s="63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63"/>
      <c r="D90" s="74"/>
      <c r="E90" s="63"/>
      <c r="F90" s="63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63"/>
      <c r="D91" s="74"/>
      <c r="E91" s="63"/>
      <c r="F91" s="63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63"/>
      <c r="D92" s="74"/>
      <c r="E92" s="63"/>
      <c r="F92" s="63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63"/>
      <c r="D93" s="74"/>
      <c r="E93" s="63"/>
      <c r="F93" s="63"/>
      <c r="G93" s="14"/>
      <c r="H93" s="14"/>
      <c r="I93" s="9"/>
      <c r="J93" s="9"/>
      <c r="K93" s="9"/>
      <c r="L93" s="9"/>
      <c r="M93" s="9"/>
      <c r="N93" s="15"/>
      <c r="O93" s="15"/>
      <c r="P93" s="15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IAV2hbvATr4Ob/XSseJ5svOFXnfFvteM6ipp1r7W22FBI75SqdjkK62fwpKbdvIhY+aLx0aYPW0ZfNiwcb3XrA==" saltValue="COnWHB4RvG4MZZ8TsghIjA==" spinCount="100000" sheet="1" objects="1" scenarios="1"/>
  <mergeCells count="24">
    <mergeCell ref="B1:D1"/>
    <mergeCell ref="G5:H5"/>
    <mergeCell ref="B7:B8"/>
    <mergeCell ref="C7:C8"/>
    <mergeCell ref="D7:D8"/>
    <mergeCell ref="E7:E8"/>
    <mergeCell ref="V7:V8"/>
    <mergeCell ref="V9:V10"/>
    <mergeCell ref="B14:G14"/>
    <mergeCell ref="R13:T13"/>
    <mergeCell ref="R12:T12"/>
    <mergeCell ref="B12:G12"/>
    <mergeCell ref="B13:H13"/>
    <mergeCell ref="I7:I10"/>
    <mergeCell ref="J7:J10"/>
    <mergeCell ref="K7:K10"/>
    <mergeCell ref="U7:U10"/>
    <mergeCell ref="L7:L8"/>
    <mergeCell ref="M7:M10"/>
    <mergeCell ref="N7:N10"/>
    <mergeCell ref="O7:O10"/>
    <mergeCell ref="Q7:Q8"/>
    <mergeCell ref="P7:P8"/>
    <mergeCell ref="T7:T8"/>
  </mergeCells>
  <conditionalFormatting sqref="R7:R10 G7:H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 T9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9:E10 E7" xr:uid="{349A6282-9232-40B5-B155-0C95E3B5B228}">
      <formula1>"ks,bal,sada,m,"</formula1>
    </dataValidation>
    <dataValidation type="list" allowBlank="1" showInputMessage="1" showErrorMessage="1" sqref="V7 V9" xr:uid="{BE23EC8F-2F1C-43D7-ADAF-3E07DF99C056}">
      <formula1>#REF!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2025-07-30T06:04:14Z</cp:lastPrinted>
  <dcterms:created xsi:type="dcterms:W3CDTF">2014-03-05T12:43:32Z</dcterms:created>
  <dcterms:modified xsi:type="dcterms:W3CDTF">2025-07-30T08:49:01Z</dcterms:modified>
</cp:coreProperties>
</file>